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ropbox (Seneca County IDA)\IDA\Projects\Seneca Gardens Solar LLC\PILOT 2022 - Seneca Gardens Solar LLC\"/>
    </mc:Choice>
  </mc:AlternateContent>
  <xr:revisionPtr revIDLastSave="0" documentId="13_ncr:1_{FFF27105-A055-41B5-8DBE-F7114E908D56}" xr6:coauthVersionLast="47" xr6:coauthVersionMax="47" xr10:uidLastSave="{00000000-0000-0000-0000-000000000000}"/>
  <bookViews>
    <workbookView xWindow="-96" yWindow="-96" windowWidth="23232" windowHeight="12552" xr2:uid="{EA0978BC-1BF0-4E91-AA8B-2E0624BE4D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47" i="1"/>
  <c r="G67" i="1"/>
  <c r="F6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47" i="1"/>
  <c r="E67" i="1"/>
  <c r="D67" i="1"/>
  <c r="C67" i="1"/>
  <c r="H67" i="1" l="1"/>
  <c r="B30" i="1"/>
  <c r="G14" i="1" s="1"/>
  <c r="G20" i="1" s="1"/>
  <c r="G11" i="1"/>
  <c r="G22" i="1" l="1"/>
</calcChain>
</file>

<file path=xl/sharedStrings.xml><?xml version="1.0" encoding="utf-8"?>
<sst xmlns="http://schemas.openxmlformats.org/spreadsheetml/2006/main" count="54" uniqueCount="52">
  <si>
    <t>To be completed/calculated by the AGENCY</t>
  </si>
  <si>
    <t>Costs = Financial Assistance</t>
  </si>
  <si>
    <t>Other (Public Grants Awarded, etc.)</t>
  </si>
  <si>
    <t>TOTAL COSTS</t>
  </si>
  <si>
    <t>Benefits = Economic Development</t>
  </si>
  <si>
    <t>Total Capital Costs</t>
  </si>
  <si>
    <t>IDA Agency Fee</t>
  </si>
  <si>
    <t>Other (Host Community Agreement, etc.)</t>
  </si>
  <si>
    <t>Benefit to Cost Ratio</t>
  </si>
  <si>
    <r>
      <t>Temporary Sales Tax Revenue</t>
    </r>
    <r>
      <rPr>
        <vertAlign val="superscript"/>
        <sz val="11"/>
        <color theme="1"/>
        <rFont val="Calibri"/>
        <family val="2"/>
        <scheme val="minor"/>
      </rPr>
      <t>!</t>
    </r>
  </si>
  <si>
    <t>TOTAL BENEFITS</t>
  </si>
  <si>
    <t>*Ongoing Payroll Calculator:</t>
  </si>
  <si>
    <t>Total Payroll</t>
  </si>
  <si>
    <t>=</t>
  </si>
  <si>
    <t>Total FTEs Created &amp; Retained</t>
  </si>
  <si>
    <t>x</t>
  </si>
  <si>
    <t>Average Salary</t>
  </si>
  <si>
    <t>PILOT Duration</t>
  </si>
  <si>
    <t>^ This Cost Benefit Analysis was conducted in accordance with NYS GMU 859a.</t>
  </si>
  <si>
    <t>Estimated Property Tax Exemption</t>
  </si>
  <si>
    <t>Estimated Sales Tax Exemption</t>
  </si>
  <si>
    <t>Estimated Mortgage Recording Tax Exemption</t>
  </si>
  <si>
    <t>Estimated Interest Savings (Bonds)</t>
  </si>
  <si>
    <t>Estimated Ongoing Payroll*</t>
  </si>
  <si>
    <t>Estimated Property Tax Revenue (PILOT Payments)</t>
  </si>
  <si>
    <t>Additional Considerations</t>
  </si>
  <si>
    <t>Project is likely to be accomplished within 3 years.</t>
  </si>
  <si>
    <t>Project contributes to NY State's renewable energy goals and emission reduction targets as adopted pursuant to section 6-104 of the energy law.</t>
  </si>
  <si>
    <t>Estimated value of goods and services to be exempt from sales and use tax. (to be used on NYS ST-60)</t>
  </si>
  <si>
    <t>! Temporary Sales Tax Revenue includes any construction/one-time costs that are not exempt from sales tax.</t>
  </si>
  <si>
    <t>Cost Benefit Analysis^</t>
  </si>
  <si>
    <t>Real Property Tax Benefits (Detailed):</t>
  </si>
  <si>
    <t>**This section of this application will be: (i) completed by IDA Staff based upon information contained within the Application, and (ii) provided to the Applicant for ultimate inclusion as part of this completed Application.</t>
  </si>
  <si>
    <t>Tax Agreement Estimate Table Worksheet</t>
  </si>
  <si>
    <t>Dollar Value of New Construction and Renovation Costs</t>
  </si>
  <si>
    <t>*Apply equalization rate to value</t>
  </si>
  <si>
    <t>PILOT Year</t>
  </si>
  <si>
    <t>TOTAL</t>
  </si>
  <si>
    <t>% Payment</t>
  </si>
  <si>
    <t>County PILOT Amount</t>
  </si>
  <si>
    <t>Local PILOT Amount</t>
  </si>
  <si>
    <t>School PILOT Amount</t>
  </si>
  <si>
    <t>Total PILOT</t>
  </si>
  <si>
    <t>Full Tax Payment w/o PILOT</t>
  </si>
  <si>
    <t>Net Exemption</t>
  </si>
  <si>
    <t>*Estimates provided are based on current property tax rates and assessment values</t>
  </si>
  <si>
    <t>Estimated New Assessed Value of Property*</t>
  </si>
  <si>
    <t>County Tax Rate/1000</t>
  </si>
  <si>
    <t>Local Tax Rate (Town/City/Village)/1000</t>
  </si>
  <si>
    <t>School Tax Rate/1000</t>
  </si>
  <si>
    <t>Yes</t>
  </si>
  <si>
    <t>NY-Sun Block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</si>
</sst>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0" fillId="0" borderId="7" xfId="0" applyBorder="1"/>
    <xf numFmtId="0" fontId="2" fillId="0" borderId="1" xfId="0" applyFont="1" applyBorder="1"/>
    <xf numFmtId="0" fontId="0" fillId="0" borderId="1" xfId="0" applyFont="1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6" fontId="0" fillId="0" borderId="6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/>
    <xf numFmtId="0" fontId="6" fillId="0" borderId="2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164" fontId="0" fillId="0" borderId="0" xfId="0" applyNumberFormat="1" applyBorder="1"/>
    <xf numFmtId="164" fontId="0" fillId="0" borderId="5" xfId="0" applyNumberForma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2" fillId="0" borderId="7" xfId="0" applyFont="1" applyBorder="1"/>
    <xf numFmtId="0" fontId="0" fillId="0" borderId="4" xfId="0" applyFill="1" applyBorder="1"/>
    <xf numFmtId="0" fontId="0" fillId="0" borderId="0" xfId="0" applyFill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4" fillId="0" borderId="0" xfId="1" applyNumberFormat="1" applyFont="1" applyBorder="1"/>
    <xf numFmtId="164" fontId="4" fillId="0" borderId="5" xfId="1" applyNumberFormat="1" applyFont="1" applyBorder="1"/>
    <xf numFmtId="0" fontId="2" fillId="0" borderId="1" xfId="0" applyFont="1" applyBorder="1"/>
    <xf numFmtId="0" fontId="2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2" fillId="0" borderId="6" xfId="0" applyFont="1" applyBorder="1"/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7" fillId="0" borderId="0" xfId="0" applyFont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/>
    <xf numFmtId="6" fontId="0" fillId="0" borderId="10" xfId="0" applyNumberFormat="1" applyBorder="1"/>
    <xf numFmtId="6" fontId="0" fillId="0" borderId="12" xfId="0" applyNumberFormat="1" applyBorder="1"/>
    <xf numFmtId="164" fontId="0" fillId="0" borderId="12" xfId="1" applyNumberFormat="1" applyFont="1" applyBorder="1"/>
    <xf numFmtId="6" fontId="0" fillId="0" borderId="12" xfId="0" applyNumberFormat="1" applyBorder="1"/>
    <xf numFmtId="0" fontId="6" fillId="0" borderId="0" xfId="0" applyFont="1" applyBorder="1"/>
    <xf numFmtId="2" fontId="2" fillId="0" borderId="7" xfId="0" applyNumberFormat="1" applyFont="1" applyBorder="1"/>
    <xf numFmtId="2" fontId="2" fillId="0" borderId="8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8F09A-1C5B-4A66-9A9E-212C2640A154}">
  <dimension ref="A1:I68"/>
  <sheetViews>
    <sheetView tabSelected="1" view="pageLayout" topLeftCell="A34" zoomScaleNormal="100" workbookViewId="0">
      <selection activeCell="F67" sqref="F67"/>
    </sheetView>
  </sheetViews>
  <sheetFormatPr defaultColWidth="8.7890625" defaultRowHeight="14.4" x14ac:dyDescent="0.55000000000000004"/>
  <cols>
    <col min="1" max="1" width="9.83984375" customWidth="1"/>
    <col min="2" max="2" width="7.9453125" customWidth="1"/>
    <col min="3" max="8" width="12.1015625" customWidth="1"/>
    <col min="9" max="9" width="7.1015625" customWidth="1"/>
    <col min="10" max="10" width="10.734375" customWidth="1"/>
  </cols>
  <sheetData>
    <row r="1" spans="2:8" x14ac:dyDescent="0.55000000000000004">
      <c r="B1" s="20" t="s">
        <v>30</v>
      </c>
      <c r="C1" s="20"/>
      <c r="D1" s="20"/>
      <c r="E1" s="20"/>
      <c r="F1" s="20"/>
      <c r="G1" s="20"/>
      <c r="H1" s="20"/>
    </row>
    <row r="2" spans="2:8" ht="10.8" customHeight="1" x14ac:dyDescent="0.55000000000000004"/>
    <row r="3" spans="2:8" x14ac:dyDescent="0.55000000000000004">
      <c r="B3" s="48" t="s">
        <v>0</v>
      </c>
      <c r="C3" s="48"/>
      <c r="D3" s="48"/>
      <c r="E3" s="48"/>
      <c r="F3" s="48"/>
      <c r="G3" s="48"/>
      <c r="H3" s="48"/>
    </row>
    <row r="4" spans="2:8" ht="10.8" customHeight="1" thickBot="1" x14ac:dyDescent="0.6"/>
    <row r="5" spans="2:8" ht="21.6" customHeight="1" x14ac:dyDescent="0.55000000000000004">
      <c r="B5" s="43" t="s">
        <v>1</v>
      </c>
      <c r="C5" s="44"/>
      <c r="D5" s="44"/>
      <c r="E5" s="44"/>
      <c r="F5" s="2"/>
      <c r="G5" s="2"/>
      <c r="H5" s="3"/>
    </row>
    <row r="6" spans="2:8" ht="21.6" customHeight="1" x14ac:dyDescent="0.55000000000000004">
      <c r="B6" s="29" t="s">
        <v>19</v>
      </c>
      <c r="C6" s="25"/>
      <c r="D6" s="25"/>
      <c r="E6" s="25"/>
      <c r="F6" s="4"/>
      <c r="G6" s="39">
        <v>388974</v>
      </c>
      <c r="H6" s="40"/>
    </row>
    <row r="7" spans="2:8" ht="21.6" customHeight="1" x14ac:dyDescent="0.55000000000000004">
      <c r="B7" s="29" t="s">
        <v>20</v>
      </c>
      <c r="C7" s="25"/>
      <c r="D7" s="25"/>
      <c r="E7" s="25"/>
      <c r="F7" s="4"/>
      <c r="G7" s="39">
        <v>427008</v>
      </c>
      <c r="H7" s="40"/>
    </row>
    <row r="8" spans="2:8" ht="21.6" customHeight="1" x14ac:dyDescent="0.55000000000000004">
      <c r="B8" s="29" t="s">
        <v>21</v>
      </c>
      <c r="C8" s="25"/>
      <c r="D8" s="25"/>
      <c r="E8" s="25"/>
      <c r="F8" s="4"/>
      <c r="G8" s="39">
        <v>0</v>
      </c>
      <c r="H8" s="40"/>
    </row>
    <row r="9" spans="2:8" ht="21.6" customHeight="1" x14ac:dyDescent="0.55000000000000004">
      <c r="B9" s="37" t="s">
        <v>22</v>
      </c>
      <c r="C9" s="38"/>
      <c r="D9" s="38"/>
      <c r="E9" s="38"/>
      <c r="F9" s="4"/>
      <c r="G9" s="39">
        <v>0</v>
      </c>
      <c r="H9" s="40"/>
    </row>
    <row r="10" spans="2:8" ht="21.6" customHeight="1" x14ac:dyDescent="0.55000000000000004">
      <c r="B10" s="29" t="s">
        <v>2</v>
      </c>
      <c r="C10" s="25"/>
      <c r="D10" s="25"/>
      <c r="E10" s="25"/>
      <c r="F10" s="59" t="s">
        <v>51</v>
      </c>
      <c r="G10" s="39">
        <v>750000</v>
      </c>
      <c r="H10" s="40"/>
    </row>
    <row r="11" spans="2:8" ht="21.6" customHeight="1" x14ac:dyDescent="0.55000000000000004">
      <c r="B11" s="45" t="s">
        <v>3</v>
      </c>
      <c r="C11" s="46"/>
      <c r="D11" s="46"/>
      <c r="E11" s="46"/>
      <c r="F11" s="4"/>
      <c r="G11" s="41">
        <f>SUM(G6:H10)</f>
        <v>1565982</v>
      </c>
      <c r="H11" s="42"/>
    </row>
    <row r="12" spans="2:8" ht="10.8" customHeight="1" x14ac:dyDescent="0.55000000000000004">
      <c r="B12" s="5"/>
      <c r="C12" s="4"/>
      <c r="D12" s="4"/>
      <c r="E12" s="4"/>
      <c r="F12" s="4"/>
      <c r="G12" s="4"/>
      <c r="H12" s="6"/>
    </row>
    <row r="13" spans="2:8" ht="21.6" customHeight="1" x14ac:dyDescent="0.55000000000000004">
      <c r="B13" s="7" t="s">
        <v>4</v>
      </c>
      <c r="C13" s="4"/>
      <c r="D13" s="4"/>
      <c r="E13" s="4"/>
      <c r="F13" s="4"/>
      <c r="G13" s="4"/>
      <c r="H13" s="6"/>
    </row>
    <row r="14" spans="2:8" ht="21.6" customHeight="1" x14ac:dyDescent="0.55000000000000004">
      <c r="B14" s="29" t="s">
        <v>23</v>
      </c>
      <c r="C14" s="25"/>
      <c r="D14" s="25"/>
      <c r="E14" s="25"/>
      <c r="F14" s="4"/>
      <c r="G14" s="32">
        <f>B30</f>
        <v>0</v>
      </c>
      <c r="H14" s="33"/>
    </row>
    <row r="15" spans="2:8" ht="21.6" customHeight="1" x14ac:dyDescent="0.55000000000000004">
      <c r="B15" s="29" t="s">
        <v>5</v>
      </c>
      <c r="C15" s="25"/>
      <c r="D15" s="25"/>
      <c r="E15" s="25"/>
      <c r="F15" s="4"/>
      <c r="G15" s="32">
        <v>11040296</v>
      </c>
      <c r="H15" s="33"/>
    </row>
    <row r="16" spans="2:8" ht="21.6" customHeight="1" x14ac:dyDescent="0.55000000000000004">
      <c r="B16" s="29" t="s">
        <v>24</v>
      </c>
      <c r="C16" s="25"/>
      <c r="D16" s="25"/>
      <c r="E16" s="25"/>
      <c r="F16" s="4"/>
      <c r="G16" s="32">
        <v>430491</v>
      </c>
      <c r="H16" s="33"/>
    </row>
    <row r="17" spans="2:8" ht="21.6" customHeight="1" x14ac:dyDescent="0.55000000000000004">
      <c r="B17" s="29" t="s">
        <v>9</v>
      </c>
      <c r="C17" s="25"/>
      <c r="D17" s="25"/>
      <c r="E17" s="25"/>
      <c r="F17" s="4"/>
      <c r="G17" s="32">
        <v>29213</v>
      </c>
      <c r="H17" s="33"/>
    </row>
    <row r="18" spans="2:8" ht="21.6" customHeight="1" x14ac:dyDescent="0.55000000000000004">
      <c r="B18" s="29" t="s">
        <v>6</v>
      </c>
      <c r="C18" s="25"/>
      <c r="D18" s="25"/>
      <c r="E18" s="25"/>
      <c r="F18" s="4"/>
      <c r="G18" s="32">
        <v>110403</v>
      </c>
      <c r="H18" s="33"/>
    </row>
    <row r="19" spans="2:8" ht="21.6" customHeight="1" x14ac:dyDescent="0.55000000000000004">
      <c r="B19" s="29" t="s">
        <v>7</v>
      </c>
      <c r="C19" s="25"/>
      <c r="D19" s="25"/>
      <c r="E19" s="25"/>
      <c r="F19" s="4"/>
      <c r="G19" s="32"/>
      <c r="H19" s="33"/>
    </row>
    <row r="20" spans="2:8" ht="21.6" customHeight="1" x14ac:dyDescent="0.55000000000000004">
      <c r="B20" s="45" t="s">
        <v>10</v>
      </c>
      <c r="C20" s="46"/>
      <c r="D20" s="46"/>
      <c r="E20" s="46"/>
      <c r="F20" s="4"/>
      <c r="G20" s="34">
        <f>SUM(G14:H19)</f>
        <v>11610403</v>
      </c>
      <c r="H20" s="35"/>
    </row>
    <row r="21" spans="2:8" ht="10.8" customHeight="1" x14ac:dyDescent="0.55000000000000004">
      <c r="B21" s="5"/>
      <c r="C21" s="4"/>
      <c r="D21" s="4"/>
      <c r="E21" s="4"/>
      <c r="F21" s="4"/>
      <c r="G21" s="4"/>
      <c r="H21" s="6"/>
    </row>
    <row r="22" spans="2:8" ht="21.6" customHeight="1" thickBot="1" x14ac:dyDescent="0.6">
      <c r="B22" s="47" t="s">
        <v>8</v>
      </c>
      <c r="C22" s="36"/>
      <c r="D22" s="36"/>
      <c r="E22" s="36"/>
      <c r="F22" s="8"/>
      <c r="G22" s="60">
        <f>G20/G11</f>
        <v>7.4141356669489173</v>
      </c>
      <c r="H22" s="61"/>
    </row>
    <row r="23" spans="2:8" ht="10.8" customHeight="1" thickBot="1" x14ac:dyDescent="0.6"/>
    <row r="24" spans="2:8" ht="21.6" customHeight="1" x14ac:dyDescent="0.55000000000000004">
      <c r="B24" s="9" t="s">
        <v>25</v>
      </c>
      <c r="C24" s="2"/>
      <c r="D24" s="2"/>
      <c r="E24" s="2"/>
      <c r="F24" s="2"/>
      <c r="G24" s="2"/>
      <c r="H24" s="3"/>
    </row>
    <row r="25" spans="2:8" ht="21.6" customHeight="1" x14ac:dyDescent="0.55000000000000004">
      <c r="B25" s="29" t="s">
        <v>26</v>
      </c>
      <c r="C25" s="25"/>
      <c r="D25" s="25"/>
      <c r="E25" s="25"/>
      <c r="F25" s="4"/>
      <c r="G25" s="25" t="s">
        <v>50</v>
      </c>
      <c r="H25" s="26"/>
    </row>
    <row r="26" spans="2:8" ht="64.8" customHeight="1" thickBot="1" x14ac:dyDescent="0.6">
      <c r="B26" s="27" t="s">
        <v>27</v>
      </c>
      <c r="C26" s="28"/>
      <c r="D26" s="28"/>
      <c r="E26" s="28"/>
      <c r="F26" s="8"/>
      <c r="G26" s="30" t="s">
        <v>50</v>
      </c>
      <c r="H26" s="31"/>
    </row>
    <row r="27" spans="2:8" ht="10.8" customHeight="1" thickBot="1" x14ac:dyDescent="0.6"/>
    <row r="28" spans="2:8" ht="21.6" customHeight="1" x14ac:dyDescent="0.55000000000000004">
      <c r="B28" s="10" t="s">
        <v>11</v>
      </c>
      <c r="C28" s="2"/>
      <c r="D28" s="2"/>
      <c r="E28" s="2"/>
      <c r="F28" s="2"/>
      <c r="G28" s="2"/>
      <c r="H28" s="3"/>
    </row>
    <row r="29" spans="2:8" ht="43.2" customHeight="1" x14ac:dyDescent="0.55000000000000004">
      <c r="B29" s="11" t="s">
        <v>12</v>
      </c>
      <c r="C29" s="4"/>
      <c r="D29" s="12" t="s">
        <v>14</v>
      </c>
      <c r="E29" s="4"/>
      <c r="F29" s="12" t="s">
        <v>16</v>
      </c>
      <c r="G29" s="4"/>
      <c r="H29" s="13" t="s">
        <v>17</v>
      </c>
    </row>
    <row r="30" spans="2:8" ht="21.6" customHeight="1" thickBot="1" x14ac:dyDescent="0.6">
      <c r="B30" s="14">
        <f>D30*F30*H30</f>
        <v>0</v>
      </c>
      <c r="C30" s="15" t="s">
        <v>13</v>
      </c>
      <c r="D30" s="8">
        <v>0</v>
      </c>
      <c r="E30" s="15" t="s">
        <v>15</v>
      </c>
      <c r="F30" s="8">
        <v>0</v>
      </c>
      <c r="G30" s="15" t="s">
        <v>15</v>
      </c>
      <c r="H30" s="16">
        <v>15</v>
      </c>
    </row>
    <row r="31" spans="2:8" ht="10.8" customHeight="1" thickBot="1" x14ac:dyDescent="0.6"/>
    <row r="32" spans="2:8" ht="43.2" customHeight="1" thickBot="1" x14ac:dyDescent="0.6">
      <c r="B32" s="21" t="s">
        <v>28</v>
      </c>
      <c r="C32" s="22"/>
      <c r="D32" s="22"/>
      <c r="E32" s="22"/>
      <c r="F32" s="17"/>
      <c r="G32" s="55">
        <v>5337600</v>
      </c>
      <c r="H32" s="23"/>
    </row>
    <row r="33" spans="1:9" x14ac:dyDescent="0.55000000000000004">
      <c r="B33" s="24" t="s">
        <v>18</v>
      </c>
      <c r="C33" s="24"/>
      <c r="D33" s="24"/>
      <c r="E33" s="24"/>
      <c r="F33" s="24"/>
      <c r="G33" s="24"/>
      <c r="H33" s="24"/>
      <c r="I33" s="18"/>
    </row>
    <row r="34" spans="1:9" x14ac:dyDescent="0.55000000000000004">
      <c r="B34" s="19" t="s">
        <v>29</v>
      </c>
      <c r="C34" s="19"/>
      <c r="D34" s="19"/>
      <c r="E34" s="19"/>
      <c r="F34" s="19"/>
      <c r="G34" s="19"/>
      <c r="H34" s="19"/>
      <c r="I34" s="18"/>
    </row>
    <row r="35" spans="1:9" x14ac:dyDescent="0.55000000000000004">
      <c r="A35" s="20" t="s">
        <v>31</v>
      </c>
      <c r="B35" s="20"/>
      <c r="C35" s="20"/>
      <c r="D35" s="20"/>
      <c r="E35" s="20"/>
      <c r="F35" s="20"/>
      <c r="G35" s="20"/>
      <c r="H35" s="20"/>
      <c r="I35" s="1"/>
    </row>
    <row r="36" spans="1:9" ht="10.8" customHeight="1" x14ac:dyDescent="0.55000000000000004"/>
    <row r="37" spans="1:9" ht="14.4" customHeight="1" x14ac:dyDescent="0.55000000000000004">
      <c r="A37" s="49" t="s">
        <v>32</v>
      </c>
      <c r="B37" s="49"/>
      <c r="C37" s="49"/>
      <c r="D37" s="49"/>
      <c r="E37" s="49"/>
      <c r="F37" s="49"/>
      <c r="G37" s="49"/>
      <c r="H37" s="49"/>
      <c r="I37" s="52"/>
    </row>
    <row r="38" spans="1:9" ht="10.8" customHeight="1" x14ac:dyDescent="0.55000000000000004">
      <c r="A38" s="49"/>
      <c r="B38" s="49"/>
      <c r="C38" s="49"/>
      <c r="D38" s="49"/>
      <c r="E38" s="49"/>
      <c r="F38" s="49"/>
      <c r="G38" s="49"/>
      <c r="H38" s="49"/>
      <c r="I38" s="52"/>
    </row>
    <row r="40" spans="1:9" x14ac:dyDescent="0.55000000000000004">
      <c r="A40" t="s">
        <v>33</v>
      </c>
    </row>
    <row r="42" spans="1:9" ht="47.7" customHeight="1" x14ac:dyDescent="0.55000000000000004">
      <c r="A42" s="53" t="s">
        <v>34</v>
      </c>
      <c r="B42" s="53"/>
      <c r="C42" s="53" t="s">
        <v>46</v>
      </c>
      <c r="D42" s="53"/>
      <c r="E42" s="51" t="s">
        <v>47</v>
      </c>
      <c r="F42" s="53" t="s">
        <v>48</v>
      </c>
      <c r="G42" s="53"/>
      <c r="H42" s="51" t="s">
        <v>49</v>
      </c>
    </row>
    <row r="43" spans="1:9" x14ac:dyDescent="0.55000000000000004">
      <c r="A43" s="56">
        <v>11040296</v>
      </c>
      <c r="B43" s="54"/>
      <c r="C43" s="57">
        <v>1066727</v>
      </c>
      <c r="D43" s="57"/>
      <c r="E43" s="50">
        <v>4.82</v>
      </c>
      <c r="F43" s="54">
        <v>9.8699999999999992</v>
      </c>
      <c r="G43" s="54"/>
      <c r="H43" s="50">
        <v>27.4</v>
      </c>
    </row>
    <row r="44" spans="1:9" x14ac:dyDescent="0.55000000000000004">
      <c r="A44" t="s">
        <v>35</v>
      </c>
    </row>
    <row r="46" spans="1:9" ht="43.2" x14ac:dyDescent="0.55000000000000004">
      <c r="A46" s="50" t="s">
        <v>36</v>
      </c>
      <c r="B46" s="51" t="s">
        <v>38</v>
      </c>
      <c r="C46" s="51" t="s">
        <v>39</v>
      </c>
      <c r="D46" s="51" t="s">
        <v>40</v>
      </c>
      <c r="E46" s="51" t="s">
        <v>41</v>
      </c>
      <c r="F46" s="50" t="s">
        <v>42</v>
      </c>
      <c r="G46" s="51" t="s">
        <v>43</v>
      </c>
      <c r="H46" s="51" t="s">
        <v>44</v>
      </c>
    </row>
    <row r="47" spans="1:9" x14ac:dyDescent="0.55000000000000004">
      <c r="A47" s="50">
        <v>1</v>
      </c>
      <c r="B47" s="50"/>
      <c r="C47" s="58">
        <v>2893</v>
      </c>
      <c r="D47" s="58">
        <v>5923</v>
      </c>
      <c r="E47" s="58">
        <v>16443</v>
      </c>
      <c r="F47" s="58">
        <f>SUM(C47:E47)</f>
        <v>25259</v>
      </c>
      <c r="G47" s="58">
        <v>54631</v>
      </c>
      <c r="H47" s="58">
        <f>G47-F47</f>
        <v>29372</v>
      </c>
    </row>
    <row r="48" spans="1:9" x14ac:dyDescent="0.55000000000000004">
      <c r="A48" s="50">
        <v>2</v>
      </c>
      <c r="B48" s="50"/>
      <c r="C48" s="58">
        <v>2944</v>
      </c>
      <c r="D48" s="58">
        <v>6029</v>
      </c>
      <c r="E48" s="58">
        <v>16736</v>
      </c>
      <c r="F48" s="58">
        <f t="shared" ref="F48:F61" si="0">SUM(C48:E48)</f>
        <v>25709</v>
      </c>
      <c r="G48" s="58">
        <v>54631</v>
      </c>
      <c r="H48" s="58">
        <f t="shared" ref="H48:H61" si="1">G48-F48</f>
        <v>28922</v>
      </c>
    </row>
    <row r="49" spans="1:8" x14ac:dyDescent="0.55000000000000004">
      <c r="A49" s="50">
        <v>3</v>
      </c>
      <c r="B49" s="50"/>
      <c r="C49" s="58">
        <v>2997</v>
      </c>
      <c r="D49" s="58">
        <v>6136</v>
      </c>
      <c r="E49" s="58">
        <v>17035</v>
      </c>
      <c r="F49" s="58">
        <f t="shared" si="0"/>
        <v>26168</v>
      </c>
      <c r="G49" s="58">
        <v>54631</v>
      </c>
      <c r="H49" s="58">
        <f t="shared" si="1"/>
        <v>28463</v>
      </c>
    </row>
    <row r="50" spans="1:8" x14ac:dyDescent="0.55000000000000004">
      <c r="A50" s="50">
        <v>4</v>
      </c>
      <c r="B50" s="50"/>
      <c r="C50" s="58">
        <v>3050</v>
      </c>
      <c r="D50" s="58">
        <v>6246</v>
      </c>
      <c r="E50" s="58">
        <v>17339</v>
      </c>
      <c r="F50" s="58">
        <f t="shared" si="0"/>
        <v>26635</v>
      </c>
      <c r="G50" s="58">
        <v>54631</v>
      </c>
      <c r="H50" s="58">
        <f t="shared" si="1"/>
        <v>27996</v>
      </c>
    </row>
    <row r="51" spans="1:8" x14ac:dyDescent="0.55000000000000004">
      <c r="A51" s="50">
        <v>5</v>
      </c>
      <c r="B51" s="50"/>
      <c r="C51" s="58">
        <v>3105</v>
      </c>
      <c r="D51" s="58">
        <v>6358</v>
      </c>
      <c r="E51" s="58">
        <v>17651</v>
      </c>
      <c r="F51" s="58">
        <f t="shared" si="0"/>
        <v>27114</v>
      </c>
      <c r="G51" s="58">
        <v>54631</v>
      </c>
      <c r="H51" s="58">
        <f t="shared" si="1"/>
        <v>27517</v>
      </c>
    </row>
    <row r="52" spans="1:8" x14ac:dyDescent="0.55000000000000004">
      <c r="A52" s="50">
        <v>6</v>
      </c>
      <c r="B52" s="50"/>
      <c r="C52" s="58">
        <v>3161</v>
      </c>
      <c r="D52" s="58">
        <v>6472</v>
      </c>
      <c r="E52" s="58">
        <v>17968</v>
      </c>
      <c r="F52" s="58">
        <f t="shared" si="0"/>
        <v>27601</v>
      </c>
      <c r="G52" s="58">
        <v>54631</v>
      </c>
      <c r="H52" s="58">
        <f t="shared" si="1"/>
        <v>27030</v>
      </c>
    </row>
    <row r="53" spans="1:8" x14ac:dyDescent="0.55000000000000004">
      <c r="A53" s="50">
        <v>7</v>
      </c>
      <c r="B53" s="50"/>
      <c r="C53" s="58">
        <v>3218</v>
      </c>
      <c r="D53" s="58">
        <v>6589</v>
      </c>
      <c r="E53" s="58">
        <v>18291</v>
      </c>
      <c r="F53" s="58">
        <f t="shared" si="0"/>
        <v>28098</v>
      </c>
      <c r="G53" s="58">
        <v>54631</v>
      </c>
      <c r="H53" s="58">
        <f t="shared" si="1"/>
        <v>26533</v>
      </c>
    </row>
    <row r="54" spans="1:8" x14ac:dyDescent="0.55000000000000004">
      <c r="A54" s="50">
        <v>8</v>
      </c>
      <c r="B54" s="50"/>
      <c r="C54" s="58">
        <v>3276</v>
      </c>
      <c r="D54" s="58">
        <v>6708</v>
      </c>
      <c r="E54" s="58">
        <v>18621</v>
      </c>
      <c r="F54" s="58">
        <f t="shared" si="0"/>
        <v>28605</v>
      </c>
      <c r="G54" s="58">
        <v>54631</v>
      </c>
      <c r="H54" s="58">
        <f t="shared" si="1"/>
        <v>26026</v>
      </c>
    </row>
    <row r="55" spans="1:8" x14ac:dyDescent="0.55000000000000004">
      <c r="A55" s="50">
        <v>9</v>
      </c>
      <c r="B55" s="50"/>
      <c r="C55" s="58">
        <v>3335</v>
      </c>
      <c r="D55" s="58">
        <v>6829</v>
      </c>
      <c r="E55" s="58">
        <v>18958</v>
      </c>
      <c r="F55" s="58">
        <f t="shared" si="0"/>
        <v>29122</v>
      </c>
      <c r="G55" s="58">
        <v>54631</v>
      </c>
      <c r="H55" s="58">
        <f t="shared" si="1"/>
        <v>25509</v>
      </c>
    </row>
    <row r="56" spans="1:8" x14ac:dyDescent="0.55000000000000004">
      <c r="A56" s="50">
        <v>10</v>
      </c>
      <c r="B56" s="50"/>
      <c r="C56" s="58">
        <v>3395</v>
      </c>
      <c r="D56" s="58">
        <v>6953</v>
      </c>
      <c r="E56" s="58">
        <v>19301</v>
      </c>
      <c r="F56" s="58">
        <f t="shared" si="0"/>
        <v>29649</v>
      </c>
      <c r="G56" s="58">
        <v>54631</v>
      </c>
      <c r="H56" s="58">
        <f t="shared" si="1"/>
        <v>24982</v>
      </c>
    </row>
    <row r="57" spans="1:8" x14ac:dyDescent="0.55000000000000004">
      <c r="A57" s="50">
        <v>11</v>
      </c>
      <c r="B57" s="50"/>
      <c r="C57" s="58">
        <v>3457</v>
      </c>
      <c r="D57" s="58">
        <v>7079</v>
      </c>
      <c r="E57" s="58">
        <v>19651</v>
      </c>
      <c r="F57" s="58">
        <f t="shared" si="0"/>
        <v>30187</v>
      </c>
      <c r="G57" s="58">
        <v>54631</v>
      </c>
      <c r="H57" s="58">
        <f t="shared" si="1"/>
        <v>24444</v>
      </c>
    </row>
    <row r="58" spans="1:8" x14ac:dyDescent="0.55000000000000004">
      <c r="A58" s="50">
        <v>12</v>
      </c>
      <c r="B58" s="50"/>
      <c r="C58" s="58">
        <v>3520</v>
      </c>
      <c r="D58" s="58">
        <v>7207</v>
      </c>
      <c r="E58" s="58">
        <v>20009</v>
      </c>
      <c r="F58" s="58">
        <f t="shared" si="0"/>
        <v>30736</v>
      </c>
      <c r="G58" s="58">
        <v>54631</v>
      </c>
      <c r="H58" s="58">
        <f t="shared" si="1"/>
        <v>23895</v>
      </c>
    </row>
    <row r="59" spans="1:8" x14ac:dyDescent="0.55000000000000004">
      <c r="A59" s="50">
        <v>13</v>
      </c>
      <c r="B59" s="50"/>
      <c r="C59" s="58">
        <v>3584</v>
      </c>
      <c r="D59" s="58">
        <v>7339</v>
      </c>
      <c r="E59" s="58">
        <v>20372</v>
      </c>
      <c r="F59" s="58">
        <f t="shared" si="0"/>
        <v>31295</v>
      </c>
      <c r="G59" s="58">
        <v>54631</v>
      </c>
      <c r="H59" s="58">
        <f t="shared" si="1"/>
        <v>23336</v>
      </c>
    </row>
    <row r="60" spans="1:8" x14ac:dyDescent="0.55000000000000004">
      <c r="A60" s="50">
        <v>14</v>
      </c>
      <c r="B60" s="50"/>
      <c r="C60" s="58">
        <v>3649</v>
      </c>
      <c r="D60" s="58">
        <v>7472</v>
      </c>
      <c r="E60" s="58">
        <v>20744</v>
      </c>
      <c r="F60" s="58">
        <f t="shared" si="0"/>
        <v>31865</v>
      </c>
      <c r="G60" s="58">
        <v>54631</v>
      </c>
      <c r="H60" s="58">
        <f t="shared" si="1"/>
        <v>22766</v>
      </c>
    </row>
    <row r="61" spans="1:8" x14ac:dyDescent="0.55000000000000004">
      <c r="A61" s="50">
        <v>15</v>
      </c>
      <c r="B61" s="50"/>
      <c r="C61" s="58">
        <v>3716</v>
      </c>
      <c r="D61" s="58">
        <v>7609</v>
      </c>
      <c r="E61" s="58">
        <v>21123</v>
      </c>
      <c r="F61" s="58">
        <f t="shared" si="0"/>
        <v>32448</v>
      </c>
      <c r="G61" s="58">
        <v>54631</v>
      </c>
      <c r="H61" s="58">
        <f t="shared" si="1"/>
        <v>22183</v>
      </c>
    </row>
    <row r="62" spans="1:8" x14ac:dyDescent="0.55000000000000004">
      <c r="A62" s="50">
        <v>16</v>
      </c>
      <c r="B62" s="50"/>
      <c r="C62" s="50"/>
      <c r="D62" s="50"/>
      <c r="E62" s="50"/>
      <c r="F62" s="50"/>
      <c r="G62" s="50"/>
      <c r="H62" s="50"/>
    </row>
    <row r="63" spans="1:8" x14ac:dyDescent="0.55000000000000004">
      <c r="A63" s="50">
        <v>17</v>
      </c>
      <c r="B63" s="50"/>
      <c r="C63" s="50"/>
      <c r="D63" s="50"/>
      <c r="E63" s="50"/>
      <c r="F63" s="50"/>
      <c r="G63" s="50"/>
      <c r="H63" s="50"/>
    </row>
    <row r="64" spans="1:8" x14ac:dyDescent="0.55000000000000004">
      <c r="A64" s="50">
        <v>18</v>
      </c>
      <c r="B64" s="50"/>
      <c r="C64" s="50"/>
      <c r="D64" s="50"/>
      <c r="E64" s="50"/>
      <c r="F64" s="50"/>
      <c r="G64" s="50"/>
      <c r="H64" s="50"/>
    </row>
    <row r="65" spans="1:8" x14ac:dyDescent="0.55000000000000004">
      <c r="A65" s="50">
        <v>19</v>
      </c>
      <c r="B65" s="50"/>
      <c r="C65" s="50"/>
      <c r="D65" s="50"/>
      <c r="E65" s="50"/>
      <c r="F65" s="50"/>
      <c r="G65" s="50"/>
      <c r="H65" s="50"/>
    </row>
    <row r="66" spans="1:8" x14ac:dyDescent="0.55000000000000004">
      <c r="A66" s="50">
        <v>20</v>
      </c>
      <c r="B66" s="50"/>
      <c r="C66" s="50"/>
      <c r="D66" s="50"/>
      <c r="E66" s="50"/>
      <c r="F66" s="50"/>
      <c r="G66" s="50"/>
      <c r="H66" s="50"/>
    </row>
    <row r="67" spans="1:8" x14ac:dyDescent="0.55000000000000004">
      <c r="A67" s="50" t="s">
        <v>37</v>
      </c>
      <c r="B67" s="50"/>
      <c r="C67" s="58">
        <f>SUM(C47:C66)</f>
        <v>49300</v>
      </c>
      <c r="D67" s="58">
        <f>SUM(D47:D66)</f>
        <v>100949</v>
      </c>
      <c r="E67" s="58">
        <f>SUM(E47:E66)</f>
        <v>280242</v>
      </c>
      <c r="F67" s="58">
        <f>SUM(F47:F61)</f>
        <v>430491</v>
      </c>
      <c r="G67" s="58">
        <f>SUM(G47:G66)</f>
        <v>819465</v>
      </c>
      <c r="H67" s="58">
        <f>SUM(H47:H61)</f>
        <v>388974</v>
      </c>
    </row>
    <row r="68" spans="1:8" x14ac:dyDescent="0.55000000000000004">
      <c r="A68" t="s">
        <v>45</v>
      </c>
    </row>
  </sheetData>
  <mergeCells count="47">
    <mergeCell ref="A43:B43"/>
    <mergeCell ref="C43:D43"/>
    <mergeCell ref="F43:G43"/>
    <mergeCell ref="A35:H35"/>
    <mergeCell ref="A42:B42"/>
    <mergeCell ref="A37:H38"/>
    <mergeCell ref="F42:G42"/>
    <mergeCell ref="C42:D42"/>
    <mergeCell ref="B3:H3"/>
    <mergeCell ref="B19:E19"/>
    <mergeCell ref="B20:E20"/>
    <mergeCell ref="B22:E22"/>
    <mergeCell ref="G6:H6"/>
    <mergeCell ref="G7:H7"/>
    <mergeCell ref="G8:H8"/>
    <mergeCell ref="G10:H10"/>
    <mergeCell ref="B11:E11"/>
    <mergeCell ref="B14:E14"/>
    <mergeCell ref="B15:E15"/>
    <mergeCell ref="B16:E16"/>
    <mergeCell ref="B17:E17"/>
    <mergeCell ref="B18:E18"/>
    <mergeCell ref="B6:E6"/>
    <mergeCell ref="B7:E7"/>
    <mergeCell ref="B8:E8"/>
    <mergeCell ref="B5:E5"/>
    <mergeCell ref="G14:H14"/>
    <mergeCell ref="G15:H15"/>
    <mergeCell ref="G16:H16"/>
    <mergeCell ref="G17:H17"/>
    <mergeCell ref="B10:E10"/>
    <mergeCell ref="B34:H34"/>
    <mergeCell ref="B1:H1"/>
    <mergeCell ref="B32:E32"/>
    <mergeCell ref="G32:H32"/>
    <mergeCell ref="B33:H33"/>
    <mergeCell ref="G25:H25"/>
    <mergeCell ref="B26:E26"/>
    <mergeCell ref="B25:E25"/>
    <mergeCell ref="G26:H26"/>
    <mergeCell ref="G18:H18"/>
    <mergeCell ref="G19:H19"/>
    <mergeCell ref="G20:H20"/>
    <mergeCell ref="G22:H22"/>
    <mergeCell ref="B9:E9"/>
    <mergeCell ref="G9:H9"/>
    <mergeCell ref="G11:H11"/>
  </mergeCells>
  <pageMargins left="0.7" right="0.7" top="0.53333333333333333" bottom="0.25833333333333336" header="0.31666666666666665" footer="0.3"/>
  <pageSetup orientation="portrait" r:id="rId1"/>
  <headerFooter>
    <oddHeader xml:space="preserve">&amp;C&amp;"-,Bold"ADDENDUM TO IDA APPLICATION FOR FINANCIAL ASSISTANCE&amp;"-,Regular"
</oddHeader>
  </headerFooter>
  <ignoredErrors>
    <ignoredError sqref="G2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cp:lastPrinted>2022-07-07T15:30:25Z</cp:lastPrinted>
  <dcterms:created xsi:type="dcterms:W3CDTF">2021-10-08T13:02:21Z</dcterms:created>
  <dcterms:modified xsi:type="dcterms:W3CDTF">2022-07-27T13:26:34Z</dcterms:modified>
</cp:coreProperties>
</file>